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G50" i="1" l="1"/>
  <c r="G46" i="1"/>
  <c r="F20" i="1" l="1"/>
  <c r="F18" i="1"/>
  <c r="F19" i="1"/>
  <c r="F54" i="1"/>
  <c r="E42" i="1" l="1"/>
  <c r="F42" i="1" s="1"/>
  <c r="F41" i="1"/>
  <c r="E40" i="1"/>
  <c r="C40" i="1"/>
  <c r="F40" i="1" l="1"/>
  <c r="E44" i="1" l="1"/>
  <c r="C57" i="1"/>
  <c r="F57" i="1" s="1"/>
  <c r="G59" i="1" s="1"/>
  <c r="E45" i="1"/>
  <c r="C23" i="1"/>
  <c r="F23" i="1" s="1"/>
  <c r="G25" i="1" s="1"/>
  <c r="E10" i="1"/>
  <c r="F39" i="1"/>
  <c r="E11" i="1"/>
  <c r="C11" i="1"/>
  <c r="C9" i="1"/>
  <c r="F9" i="1" s="1"/>
  <c r="F8" i="1"/>
  <c r="F7" i="1"/>
  <c r="F11" i="1" l="1"/>
  <c r="F44" i="1"/>
  <c r="C45" i="1"/>
  <c r="F45" i="1" s="1"/>
  <c r="F46" i="1"/>
  <c r="C10" i="1"/>
  <c r="F10" i="1" s="1"/>
  <c r="F31" i="1" l="1"/>
  <c r="F64" i="1"/>
  <c r="G11" i="1"/>
</calcChain>
</file>

<file path=xl/sharedStrings.xml><?xml version="1.0" encoding="utf-8"?>
<sst xmlns="http://schemas.openxmlformats.org/spreadsheetml/2006/main" count="61" uniqueCount="40">
  <si>
    <t>Budget for modeller til camp i 7. klasse</t>
  </si>
  <si>
    <t>dage á</t>
  </si>
  <si>
    <t>kr.</t>
  </si>
  <si>
    <t>personer</t>
  </si>
  <si>
    <t>elever</t>
  </si>
  <si>
    <t>Overnatning - elever</t>
  </si>
  <si>
    <t>lærere</t>
  </si>
  <si>
    <t>Overnatning - lærere/andre (ca. 2 pr. kl.)</t>
  </si>
  <si>
    <t>Forplejning</t>
  </si>
  <si>
    <t>Elevbetaling for forplejning</t>
  </si>
  <si>
    <t>Blåvandshuk Idrætscenter:</t>
  </si>
  <si>
    <t>Transport</t>
  </si>
  <si>
    <t>finansieres af skolerne, ungdomsskolen m.fl.</t>
  </si>
  <si>
    <t>Lønninger:</t>
  </si>
  <si>
    <t>Aktiviteter/materialer:</t>
  </si>
  <si>
    <t>Skøn</t>
  </si>
  <si>
    <t>Andet:</t>
  </si>
  <si>
    <t>Udgifter i alt</t>
  </si>
  <si>
    <t>Model A - alle elever samlet med overnatning</t>
  </si>
  <si>
    <t>Haludgifter.</t>
  </si>
  <si>
    <t>Halleje 1 dag Blåvandshuk Idrætscenter</t>
  </si>
  <si>
    <t>Dag 1 - 9.00 - 22.00</t>
  </si>
  <si>
    <t>Dag 2 - 9.00 - 17.00</t>
  </si>
  <si>
    <t>Halleje fra fredag kl.16 til lørdag kl. 22.00</t>
  </si>
  <si>
    <t>NaturKulturVarde (5 medarb. i 6 timer)</t>
  </si>
  <si>
    <t>medarb.t</t>
  </si>
  <si>
    <t>Diskotek</t>
  </si>
  <si>
    <t>timer á</t>
  </si>
  <si>
    <t>Halleje 1 dag - Nr. Nebel Idrætscenter</t>
  </si>
  <si>
    <t>Halleje 1 dag - Helle Hallen</t>
  </si>
  <si>
    <t>Halleje 1 dag - Ølgod Hallen</t>
  </si>
  <si>
    <t>(Ajourført 17/3-2014)</t>
  </si>
  <si>
    <t>Model B - 2 adskilte dage uden overnatning</t>
  </si>
  <si>
    <t>Lørdagstillæg: 21 timer x 120 kr. (50%) x 60 lærere</t>
  </si>
  <si>
    <t>Lørdagstillæg: 22 timer x 120 kr. (50%) x 60 lærere</t>
  </si>
  <si>
    <t>Tillæg fredag efter kl. 17.00: 5 t x 33,53 kr. x 60 lærere</t>
  </si>
  <si>
    <t>Time-dagpenge (78 kr. pr. lærer)</t>
  </si>
  <si>
    <t xml:space="preserve"> Turistbus (afhentning og transport)</t>
  </si>
  <si>
    <t>Turistbus dag 2 (afhentning og transport)</t>
  </si>
  <si>
    <t>Turistbus dag 1 (afhentning og transport)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</si>
</sst>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0" fontId="0" fillId="0" borderId="8" xfId="0" applyBorder="1"/>
    <xf numFmtId="164" fontId="0" fillId="0" borderId="9" xfId="1" applyNumberFormat="1" applyFont="1" applyBorder="1"/>
    <xf numFmtId="164" fontId="0" fillId="0" borderId="10" xfId="1" applyNumberFormat="1" applyFont="1" applyBorder="1" applyAlignment="1">
      <alignment horizontal="right"/>
    </xf>
    <xf numFmtId="164" fontId="0" fillId="0" borderId="10" xfId="1" applyNumberFormat="1" applyFont="1" applyBorder="1"/>
    <xf numFmtId="164" fontId="0" fillId="2" borderId="10" xfId="1" applyNumberFormat="1" applyFont="1" applyFill="1" applyBorder="1"/>
    <xf numFmtId="164" fontId="0" fillId="0" borderId="11" xfId="1" applyNumberFormat="1" applyFont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1" applyNumberFormat="1" applyFont="1" applyFill="1" applyBorder="1"/>
    <xf numFmtId="164" fontId="0" fillId="3" borderId="9" xfId="1" applyNumberFormat="1" applyFont="1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164" fontId="0" fillId="3" borderId="7" xfId="1" applyNumberFormat="1" applyFont="1" applyFill="1" applyBorder="1"/>
    <xf numFmtId="164" fontId="0" fillId="3" borderId="11" xfId="1" applyNumberFormat="1" applyFont="1" applyFill="1" applyBorder="1" applyAlignment="1">
      <alignment horizontal="right"/>
    </xf>
    <xf numFmtId="0" fontId="0" fillId="3" borderId="8" xfId="0" applyFill="1" applyBorder="1"/>
    <xf numFmtId="164" fontId="0" fillId="0" borderId="9" xfId="1" applyNumberFormat="1" applyFont="1" applyBorder="1" applyAlignment="1">
      <alignment horizontal="right"/>
    </xf>
    <xf numFmtId="0" fontId="0" fillId="0" borderId="0" xfId="0" applyFill="1" applyBorder="1"/>
    <xf numFmtId="0" fontId="2" fillId="0" borderId="0" xfId="0" applyFont="1"/>
    <xf numFmtId="164" fontId="3" fillId="0" borderId="0" xfId="1" applyNumberFormat="1" applyFont="1"/>
    <xf numFmtId="0" fontId="4" fillId="0" borderId="0" xfId="0" applyFont="1" applyBorder="1"/>
    <xf numFmtId="0" fontId="4" fillId="0" borderId="0" xfId="0" applyFont="1" applyFill="1" applyBorder="1"/>
    <xf numFmtId="164" fontId="4" fillId="0" borderId="0" xfId="1" applyNumberFormat="1" applyFont="1" applyBorder="1"/>
    <xf numFmtId="164" fontId="0" fillId="0" borderId="10" xfId="1" applyNumberFormat="1" applyFont="1" applyFill="1" applyBorder="1"/>
    <xf numFmtId="3" fontId="0" fillId="0" borderId="5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2.140625" customWidth="1"/>
    <col min="2" max="2" width="36" customWidth="1"/>
    <col min="3" max="3" width="8.140625" customWidth="1"/>
    <col min="4" max="4" width="7.42578125" customWidth="1"/>
    <col min="5" max="6" width="9.140625" style="1"/>
  </cols>
  <sheetData>
    <row r="1" spans="1:7" ht="15.75" x14ac:dyDescent="0.25">
      <c r="A1" s="32" t="s">
        <v>0</v>
      </c>
      <c r="F1" s="33" t="s">
        <v>31</v>
      </c>
    </row>
    <row r="3" spans="1:7" x14ac:dyDescent="0.2">
      <c r="A3" s="20"/>
      <c r="B3" s="21"/>
      <c r="C3" s="21"/>
      <c r="D3" s="21"/>
      <c r="E3" s="22"/>
      <c r="F3" s="23"/>
      <c r="G3" s="24"/>
    </row>
    <row r="4" spans="1:7" x14ac:dyDescent="0.2">
      <c r="A4" s="25" t="s">
        <v>18</v>
      </c>
      <c r="B4" s="26"/>
      <c r="C4" s="26"/>
      <c r="D4" s="26"/>
      <c r="E4" s="27"/>
      <c r="F4" s="28" t="s">
        <v>2</v>
      </c>
      <c r="G4" s="29"/>
    </row>
    <row r="5" spans="1:7" x14ac:dyDescent="0.2">
      <c r="A5" s="6"/>
      <c r="B5" s="7"/>
      <c r="C5" s="7"/>
      <c r="D5" s="7"/>
      <c r="E5" s="8"/>
      <c r="F5" s="16"/>
      <c r="G5" s="9"/>
    </row>
    <row r="6" spans="1:7" x14ac:dyDescent="0.2">
      <c r="A6" s="6" t="s">
        <v>10</v>
      </c>
      <c r="B6" s="7"/>
      <c r="C6" s="7"/>
      <c r="D6" s="7"/>
      <c r="E6" s="8"/>
      <c r="F6" s="17"/>
      <c r="G6" s="9"/>
    </row>
    <row r="7" spans="1:7" x14ac:dyDescent="0.2">
      <c r="A7" s="6"/>
      <c r="B7" s="7" t="s">
        <v>23</v>
      </c>
      <c r="C7" s="7">
        <v>2</v>
      </c>
      <c r="D7" s="7" t="s">
        <v>1</v>
      </c>
      <c r="E7" s="8">
        <v>1500</v>
      </c>
      <c r="F7" s="17">
        <f>C7*E7</f>
        <v>3000</v>
      </c>
      <c r="G7" s="9"/>
    </row>
    <row r="8" spans="1:7" x14ac:dyDescent="0.2">
      <c r="A8" s="6"/>
      <c r="B8" s="7" t="s">
        <v>5</v>
      </c>
      <c r="C8" s="7">
        <v>600</v>
      </c>
      <c r="D8" s="7" t="s">
        <v>4</v>
      </c>
      <c r="E8" s="8">
        <v>100</v>
      </c>
      <c r="F8" s="17">
        <f>C8*E8</f>
        <v>60000</v>
      </c>
      <c r="G8" s="9"/>
    </row>
    <row r="9" spans="1:7" x14ac:dyDescent="0.2">
      <c r="A9" s="6"/>
      <c r="B9" s="7" t="s">
        <v>7</v>
      </c>
      <c r="C9" s="7">
        <f>30*2</f>
        <v>60</v>
      </c>
      <c r="D9" s="7" t="s">
        <v>6</v>
      </c>
      <c r="E9" s="8">
        <v>175</v>
      </c>
      <c r="F9" s="17">
        <f>C9*E9</f>
        <v>10500</v>
      </c>
      <c r="G9" s="9"/>
    </row>
    <row r="10" spans="1:7" x14ac:dyDescent="0.2">
      <c r="A10" s="6"/>
      <c r="B10" s="7" t="s">
        <v>8</v>
      </c>
      <c r="C10" s="7">
        <f>SUM(C8:C9)</f>
        <v>660</v>
      </c>
      <c r="D10" s="7" t="s">
        <v>3</v>
      </c>
      <c r="E10" s="8">
        <f>55+45+55+55</f>
        <v>210</v>
      </c>
      <c r="F10" s="17">
        <f>C10*E10</f>
        <v>138600</v>
      </c>
      <c r="G10" s="9"/>
    </row>
    <row r="11" spans="1:7" x14ac:dyDescent="0.2">
      <c r="A11" s="6"/>
      <c r="B11" s="7" t="s">
        <v>9</v>
      </c>
      <c r="C11" s="7">
        <f>C8</f>
        <v>600</v>
      </c>
      <c r="D11" s="7" t="s">
        <v>4</v>
      </c>
      <c r="E11" s="8">
        <f>2*-71</f>
        <v>-142</v>
      </c>
      <c r="F11" s="17">
        <f>C11*E11</f>
        <v>-85200</v>
      </c>
      <c r="G11" s="10">
        <f>SUM(F7:F11)</f>
        <v>126900</v>
      </c>
    </row>
    <row r="12" spans="1:7" x14ac:dyDescent="0.2">
      <c r="A12" s="6"/>
      <c r="B12" s="7"/>
      <c r="C12" s="7"/>
      <c r="D12" s="7"/>
      <c r="E12" s="8"/>
      <c r="F12" s="17"/>
      <c r="G12" s="9"/>
    </row>
    <row r="13" spans="1:7" x14ac:dyDescent="0.2">
      <c r="A13" s="6" t="s">
        <v>11</v>
      </c>
      <c r="B13" s="7"/>
      <c r="C13" s="7"/>
      <c r="D13" s="7"/>
      <c r="E13" s="8"/>
      <c r="F13" s="17"/>
      <c r="G13" s="9"/>
    </row>
    <row r="14" spans="1:7" x14ac:dyDescent="0.2">
      <c r="A14" s="6"/>
      <c r="B14" s="7" t="s">
        <v>37</v>
      </c>
      <c r="C14" s="7"/>
      <c r="D14" s="7"/>
      <c r="E14" s="8"/>
      <c r="F14" s="37">
        <v>14400</v>
      </c>
      <c r="G14" s="38">
        <v>14400</v>
      </c>
    </row>
    <row r="15" spans="1:7" x14ac:dyDescent="0.2">
      <c r="A15" s="6"/>
      <c r="B15" s="7"/>
      <c r="C15" s="7"/>
      <c r="D15" s="7"/>
      <c r="E15" s="8"/>
      <c r="F15" s="17"/>
      <c r="G15" s="9"/>
    </row>
    <row r="16" spans="1:7" x14ac:dyDescent="0.2">
      <c r="A16" s="6" t="s">
        <v>13</v>
      </c>
      <c r="B16" s="7"/>
      <c r="C16" s="7"/>
      <c r="D16" s="7"/>
      <c r="E16" s="8"/>
      <c r="F16" s="17"/>
      <c r="G16" s="9"/>
    </row>
    <row r="17" spans="1:7" x14ac:dyDescent="0.2">
      <c r="A17" s="6"/>
      <c r="B17" s="7" t="s">
        <v>12</v>
      </c>
      <c r="C17" s="7"/>
      <c r="D17" s="7"/>
      <c r="E17" s="8"/>
      <c r="F17" s="17"/>
      <c r="G17" s="9"/>
    </row>
    <row r="18" spans="1:7" x14ac:dyDescent="0.2">
      <c r="A18" s="6"/>
      <c r="B18" s="7" t="s">
        <v>35</v>
      </c>
      <c r="C18" s="7"/>
      <c r="D18" s="7"/>
      <c r="E18" s="8"/>
      <c r="F18" s="18">
        <f>5*33.53*60</f>
        <v>10059</v>
      </c>
      <c r="G18" s="9"/>
    </row>
    <row r="19" spans="1:7" x14ac:dyDescent="0.2">
      <c r="A19" s="6"/>
      <c r="B19" s="7" t="s">
        <v>34</v>
      </c>
      <c r="C19" s="7"/>
      <c r="D19" s="7"/>
      <c r="E19" s="8"/>
      <c r="F19" s="18">
        <f>22*120*60</f>
        <v>158400</v>
      </c>
      <c r="G19" s="9"/>
    </row>
    <row r="20" spans="1:7" x14ac:dyDescent="0.2">
      <c r="A20" s="6"/>
      <c r="B20" s="31" t="s">
        <v>36</v>
      </c>
      <c r="C20" s="7"/>
      <c r="D20" s="7"/>
      <c r="E20" s="8"/>
      <c r="F20" s="18">
        <f>78*60</f>
        <v>4680</v>
      </c>
      <c r="G20" s="9"/>
    </row>
    <row r="21" spans="1:7" x14ac:dyDescent="0.2">
      <c r="A21" s="6"/>
      <c r="B21" s="7"/>
      <c r="C21" s="7"/>
      <c r="D21" s="7"/>
      <c r="E21" s="8"/>
      <c r="F21" s="37"/>
      <c r="G21" s="9"/>
    </row>
    <row r="22" spans="1:7" x14ac:dyDescent="0.2">
      <c r="A22" s="6" t="s">
        <v>14</v>
      </c>
      <c r="B22" s="7"/>
      <c r="C22" s="7"/>
      <c r="D22" s="7"/>
      <c r="E22" s="8"/>
      <c r="F22" s="17"/>
      <c r="G22" s="9"/>
    </row>
    <row r="23" spans="1:7" x14ac:dyDescent="0.2">
      <c r="A23" s="6"/>
      <c r="B23" s="7" t="s">
        <v>24</v>
      </c>
      <c r="C23" s="7">
        <f>5*6</f>
        <v>30</v>
      </c>
      <c r="D23" s="7" t="s">
        <v>25</v>
      </c>
      <c r="E23" s="8">
        <v>750</v>
      </c>
      <c r="F23" s="17">
        <f>C23*E23</f>
        <v>22500</v>
      </c>
      <c r="G23" s="9"/>
    </row>
    <row r="24" spans="1:7" x14ac:dyDescent="0.2">
      <c r="A24" s="6"/>
      <c r="B24" s="31" t="s">
        <v>26</v>
      </c>
      <c r="C24" s="7"/>
      <c r="D24" s="7"/>
      <c r="E24" s="8"/>
      <c r="F24" s="17">
        <v>15000</v>
      </c>
      <c r="G24" s="9"/>
    </row>
    <row r="25" spans="1:7" x14ac:dyDescent="0.2">
      <c r="A25" s="6"/>
      <c r="B25" s="7" t="s">
        <v>15</v>
      </c>
      <c r="C25" s="7"/>
      <c r="D25" s="7"/>
      <c r="E25" s="8"/>
      <c r="F25" s="17">
        <v>10000</v>
      </c>
      <c r="G25" s="10">
        <f>SUM(F23:F25)</f>
        <v>47500</v>
      </c>
    </row>
    <row r="26" spans="1:7" x14ac:dyDescent="0.2">
      <c r="A26" s="6"/>
      <c r="B26" s="31"/>
      <c r="C26" s="7"/>
      <c r="D26" s="7"/>
      <c r="E26" s="8"/>
      <c r="F26" s="17"/>
      <c r="G26" s="10"/>
    </row>
    <row r="27" spans="1:7" x14ac:dyDescent="0.2">
      <c r="A27" s="6"/>
      <c r="B27" s="7"/>
      <c r="C27" s="7"/>
      <c r="D27" s="7"/>
      <c r="E27" s="8"/>
      <c r="F27" s="17"/>
      <c r="G27" s="9"/>
    </row>
    <row r="28" spans="1:7" x14ac:dyDescent="0.2">
      <c r="A28" s="6" t="s">
        <v>16</v>
      </c>
      <c r="B28" s="7"/>
      <c r="C28" s="7"/>
      <c r="D28" s="7"/>
      <c r="E28" s="8"/>
      <c r="F28" s="17"/>
      <c r="G28" s="9"/>
    </row>
    <row r="29" spans="1:7" x14ac:dyDescent="0.2">
      <c r="A29" s="6"/>
      <c r="B29" s="7"/>
      <c r="C29" s="7"/>
      <c r="D29" s="7"/>
      <c r="E29" s="8"/>
      <c r="F29" s="17"/>
      <c r="G29" s="9"/>
    </row>
    <row r="30" spans="1:7" x14ac:dyDescent="0.2">
      <c r="A30" s="2"/>
      <c r="B30" s="3"/>
      <c r="C30" s="3"/>
      <c r="D30" s="3"/>
      <c r="E30" s="4"/>
      <c r="F30" s="15"/>
      <c r="G30" s="5"/>
    </row>
    <row r="31" spans="1:7" x14ac:dyDescent="0.2">
      <c r="A31" s="6" t="s">
        <v>17</v>
      </c>
      <c r="B31" s="7"/>
      <c r="C31" s="7"/>
      <c r="D31" s="7"/>
      <c r="E31" s="8"/>
      <c r="F31" s="17">
        <f>SUM(F6:F30)</f>
        <v>361939</v>
      </c>
      <c r="G31" s="9"/>
    </row>
    <row r="32" spans="1:7" x14ac:dyDescent="0.2">
      <c r="A32" s="11"/>
      <c r="B32" s="12"/>
      <c r="C32" s="12"/>
      <c r="D32" s="12"/>
      <c r="E32" s="13"/>
      <c r="F32" s="19"/>
      <c r="G32" s="14"/>
    </row>
    <row r="33" spans="1:7" x14ac:dyDescent="0.2">
      <c r="A33" s="7"/>
      <c r="B33" s="7"/>
      <c r="C33" s="7"/>
      <c r="D33" s="7"/>
      <c r="E33" s="8"/>
      <c r="F33" s="8"/>
      <c r="G33" s="7"/>
    </row>
    <row r="35" spans="1:7" x14ac:dyDescent="0.2">
      <c r="A35" s="20"/>
      <c r="B35" s="21"/>
      <c r="C35" s="21"/>
      <c r="D35" s="21"/>
      <c r="E35" s="22"/>
      <c r="F35" s="23"/>
      <c r="G35" s="24"/>
    </row>
    <row r="36" spans="1:7" x14ac:dyDescent="0.2">
      <c r="A36" s="25" t="s">
        <v>32</v>
      </c>
      <c r="B36" s="26"/>
      <c r="C36" s="26"/>
      <c r="D36" s="26"/>
      <c r="E36" s="27"/>
      <c r="F36" s="28" t="s">
        <v>2</v>
      </c>
      <c r="G36" s="29"/>
    </row>
    <row r="37" spans="1:7" x14ac:dyDescent="0.2">
      <c r="A37" s="2"/>
      <c r="B37" s="3"/>
      <c r="C37" s="3"/>
      <c r="D37" s="3"/>
      <c r="E37" s="4"/>
      <c r="F37" s="30"/>
      <c r="G37" s="5"/>
    </row>
    <row r="38" spans="1:7" x14ac:dyDescent="0.2">
      <c r="A38" s="6" t="s">
        <v>19</v>
      </c>
      <c r="B38" s="7"/>
      <c r="C38" s="7"/>
      <c r="D38" s="7"/>
      <c r="E38" s="8"/>
      <c r="F38" s="17"/>
      <c r="G38" s="9"/>
    </row>
    <row r="39" spans="1:7" x14ac:dyDescent="0.2">
      <c r="A39" s="6"/>
      <c r="B39" s="7" t="s">
        <v>20</v>
      </c>
      <c r="C39" s="7">
        <v>1</v>
      </c>
      <c r="D39" s="7" t="s">
        <v>1</v>
      </c>
      <c r="E39" s="8">
        <v>1500</v>
      </c>
      <c r="F39" s="17">
        <f>C39*E39</f>
        <v>1500</v>
      </c>
      <c r="G39" s="9"/>
    </row>
    <row r="40" spans="1:7" x14ac:dyDescent="0.2">
      <c r="A40" s="6"/>
      <c r="B40" s="34" t="s">
        <v>29</v>
      </c>
      <c r="C40" s="7">
        <f>8</f>
        <v>8</v>
      </c>
      <c r="D40" s="34" t="s">
        <v>27</v>
      </c>
      <c r="E40" s="8">
        <f>452+452+283</f>
        <v>1187</v>
      </c>
      <c r="F40" s="17">
        <f>C40*E40</f>
        <v>9496</v>
      </c>
      <c r="G40" s="9"/>
    </row>
    <row r="41" spans="1:7" x14ac:dyDescent="0.2">
      <c r="A41" s="6"/>
      <c r="B41" s="34" t="s">
        <v>28</v>
      </c>
      <c r="C41" s="7">
        <v>8</v>
      </c>
      <c r="D41" s="34" t="s">
        <v>27</v>
      </c>
      <c r="E41" s="8">
        <v>452</v>
      </c>
      <c r="F41" s="17">
        <f>C41*E41</f>
        <v>3616</v>
      </c>
      <c r="G41" s="9"/>
    </row>
    <row r="42" spans="1:7" x14ac:dyDescent="0.2">
      <c r="A42" s="6"/>
      <c r="B42" s="35" t="s">
        <v>30</v>
      </c>
      <c r="C42" s="7">
        <v>8</v>
      </c>
      <c r="D42" s="35" t="s">
        <v>27</v>
      </c>
      <c r="E42" s="36">
        <f>452+452</f>
        <v>904</v>
      </c>
      <c r="F42" s="17">
        <f>C42*E42</f>
        <v>7232</v>
      </c>
      <c r="G42" s="9"/>
    </row>
    <row r="43" spans="1:7" x14ac:dyDescent="0.2">
      <c r="A43" s="6"/>
      <c r="B43" s="7" t="s">
        <v>8</v>
      </c>
      <c r="D43" s="7" t="s">
        <v>3</v>
      </c>
      <c r="E43" s="8"/>
      <c r="F43" s="17"/>
      <c r="G43" s="9"/>
    </row>
    <row r="44" spans="1:7" x14ac:dyDescent="0.2">
      <c r="A44" s="6"/>
      <c r="B44" s="31" t="s">
        <v>21</v>
      </c>
      <c r="C44" s="7">
        <v>660</v>
      </c>
      <c r="D44" s="7" t="s">
        <v>3</v>
      </c>
      <c r="E44" s="8">
        <f>55</f>
        <v>55</v>
      </c>
      <c r="F44" s="17">
        <f>C44*E44</f>
        <v>36300</v>
      </c>
      <c r="G44" s="9"/>
    </row>
    <row r="45" spans="1:7" x14ac:dyDescent="0.2">
      <c r="A45" s="6"/>
      <c r="B45" s="31" t="s">
        <v>22</v>
      </c>
      <c r="C45" s="7">
        <f>C44</f>
        <v>660</v>
      </c>
      <c r="D45" s="7" t="s">
        <v>3</v>
      </c>
      <c r="E45" s="8">
        <f>55</f>
        <v>55</v>
      </c>
      <c r="F45" s="17">
        <f>C45*E45</f>
        <v>36300</v>
      </c>
      <c r="G45" s="9"/>
    </row>
    <row r="46" spans="1:7" x14ac:dyDescent="0.2">
      <c r="A46" s="6"/>
      <c r="B46" s="7" t="s">
        <v>9</v>
      </c>
      <c r="C46" s="7">
        <v>600</v>
      </c>
      <c r="D46" s="7" t="s">
        <v>4</v>
      </c>
      <c r="E46" s="8">
        <v>0</v>
      </c>
      <c r="F46" s="17">
        <f>C46*E46</f>
        <v>0</v>
      </c>
      <c r="G46" s="10">
        <f>SUM(F39:F46)</f>
        <v>94444</v>
      </c>
    </row>
    <row r="47" spans="1:7" x14ac:dyDescent="0.2">
      <c r="A47" s="6"/>
      <c r="B47" s="7"/>
      <c r="C47" s="7"/>
      <c r="D47" s="7"/>
      <c r="E47" s="8"/>
      <c r="F47" s="17"/>
      <c r="G47" s="9"/>
    </row>
    <row r="48" spans="1:7" x14ac:dyDescent="0.2">
      <c r="A48" s="6" t="s">
        <v>11</v>
      </c>
      <c r="B48" s="7"/>
      <c r="C48" s="7"/>
      <c r="D48" s="7"/>
      <c r="E48" s="8"/>
      <c r="F48" s="17"/>
      <c r="G48" s="9"/>
    </row>
    <row r="49" spans="1:7" x14ac:dyDescent="0.2">
      <c r="A49" s="6"/>
      <c r="B49" s="7" t="s">
        <v>39</v>
      </c>
      <c r="C49" s="7"/>
      <c r="D49" s="7"/>
      <c r="E49" s="8"/>
      <c r="F49" s="37">
        <v>14000</v>
      </c>
      <c r="G49" s="9"/>
    </row>
    <row r="50" spans="1:7" x14ac:dyDescent="0.2">
      <c r="A50" s="6"/>
      <c r="B50" s="31" t="s">
        <v>38</v>
      </c>
      <c r="C50" s="7"/>
      <c r="D50" s="7"/>
      <c r="E50" s="8"/>
      <c r="F50" s="37">
        <v>12800</v>
      </c>
      <c r="G50" s="10">
        <f>SUM(F49:F50)</f>
        <v>26800</v>
      </c>
    </row>
    <row r="51" spans="1:7" x14ac:dyDescent="0.2">
      <c r="A51" s="6"/>
      <c r="B51" s="7"/>
      <c r="C51" s="7"/>
      <c r="D51" s="7"/>
      <c r="E51" s="8"/>
      <c r="F51" s="17"/>
      <c r="G51" s="9"/>
    </row>
    <row r="52" spans="1:7" x14ac:dyDescent="0.2">
      <c r="A52" s="6" t="s">
        <v>13</v>
      </c>
      <c r="B52" s="7"/>
      <c r="C52" s="7"/>
      <c r="D52" s="7"/>
      <c r="E52" s="8"/>
      <c r="F52" s="17"/>
      <c r="G52" s="9"/>
    </row>
    <row r="53" spans="1:7" x14ac:dyDescent="0.2">
      <c r="A53" s="6"/>
      <c r="B53" s="7" t="s">
        <v>12</v>
      </c>
      <c r="C53" s="7"/>
      <c r="D53" s="7"/>
      <c r="E53" s="8"/>
      <c r="F53" s="17"/>
      <c r="G53" s="9"/>
    </row>
    <row r="54" spans="1:7" x14ac:dyDescent="0.2">
      <c r="A54" s="6"/>
      <c r="B54" s="7" t="s">
        <v>33</v>
      </c>
      <c r="C54" s="7"/>
      <c r="D54" s="7"/>
      <c r="E54" s="8"/>
      <c r="F54" s="18">
        <f>21*120*60</f>
        <v>151200</v>
      </c>
      <c r="G54" s="9"/>
    </row>
    <row r="55" spans="1:7" x14ac:dyDescent="0.2">
      <c r="A55" s="6"/>
      <c r="B55" s="7"/>
      <c r="C55" s="7"/>
      <c r="D55" s="7"/>
      <c r="E55" s="8"/>
      <c r="F55" s="17"/>
      <c r="G55" s="9"/>
    </row>
    <row r="56" spans="1:7" x14ac:dyDescent="0.2">
      <c r="A56" s="6" t="s">
        <v>14</v>
      </c>
      <c r="B56" s="7"/>
      <c r="C56" s="7"/>
      <c r="D56" s="7"/>
      <c r="E56" s="8"/>
      <c r="F56" s="17"/>
      <c r="G56" s="9"/>
    </row>
    <row r="57" spans="1:7" x14ac:dyDescent="0.2">
      <c r="A57" s="6"/>
      <c r="B57" s="7" t="s">
        <v>24</v>
      </c>
      <c r="C57" s="7">
        <f>5*6</f>
        <v>30</v>
      </c>
      <c r="D57" s="7" t="s">
        <v>25</v>
      </c>
      <c r="E57" s="8">
        <v>750</v>
      </c>
      <c r="F57" s="17">
        <f>C57*E57</f>
        <v>22500</v>
      </c>
      <c r="G57" s="9"/>
    </row>
    <row r="58" spans="1:7" x14ac:dyDescent="0.2">
      <c r="A58" s="6"/>
      <c r="B58" s="31" t="s">
        <v>26</v>
      </c>
      <c r="C58" s="7"/>
      <c r="D58" s="7"/>
      <c r="E58" s="8"/>
      <c r="F58" s="17">
        <v>15000</v>
      </c>
      <c r="G58" s="9"/>
    </row>
    <row r="59" spans="1:7" x14ac:dyDescent="0.2">
      <c r="A59" s="6"/>
      <c r="B59" s="7" t="s">
        <v>15</v>
      </c>
      <c r="C59" s="7"/>
      <c r="D59" s="7"/>
      <c r="E59" s="8"/>
      <c r="F59" s="17">
        <v>10000</v>
      </c>
      <c r="G59" s="10">
        <f>SUM(F57:F59)</f>
        <v>47500</v>
      </c>
    </row>
    <row r="60" spans="1:7" x14ac:dyDescent="0.2">
      <c r="A60" s="6"/>
      <c r="B60" s="7"/>
      <c r="C60" s="7"/>
      <c r="D60" s="7"/>
      <c r="E60" s="8"/>
      <c r="F60" s="17"/>
      <c r="G60" s="9"/>
    </row>
    <row r="61" spans="1:7" x14ac:dyDescent="0.2">
      <c r="A61" s="6" t="s">
        <v>16</v>
      </c>
      <c r="B61" s="7"/>
      <c r="C61" s="7"/>
      <c r="D61" s="7"/>
      <c r="E61" s="8"/>
      <c r="F61" s="17"/>
      <c r="G61" s="9"/>
    </row>
    <row r="62" spans="1:7" x14ac:dyDescent="0.2">
      <c r="A62" s="6"/>
      <c r="B62" s="7"/>
      <c r="C62" s="7"/>
      <c r="D62" s="7"/>
      <c r="E62" s="8"/>
      <c r="F62" s="17"/>
      <c r="G62" s="9"/>
    </row>
    <row r="63" spans="1:7" x14ac:dyDescent="0.2">
      <c r="A63" s="2"/>
      <c r="B63" s="3"/>
      <c r="C63" s="3"/>
      <c r="D63" s="3"/>
      <c r="E63" s="4"/>
      <c r="F63" s="15"/>
      <c r="G63" s="5"/>
    </row>
    <row r="64" spans="1:7" x14ac:dyDescent="0.2">
      <c r="A64" s="6" t="s">
        <v>17</v>
      </c>
      <c r="B64" s="7"/>
      <c r="C64" s="7"/>
      <c r="D64" s="7"/>
      <c r="E64" s="8"/>
      <c r="F64" s="17">
        <f>SUM(F38:F63)</f>
        <v>319944</v>
      </c>
      <c r="G64" s="9"/>
    </row>
    <row r="65" spans="1:7" x14ac:dyDescent="0.2">
      <c r="A65" s="11"/>
      <c r="B65" s="12"/>
      <c r="C65" s="12"/>
      <c r="D65" s="12"/>
      <c r="E65" s="13"/>
      <c r="F65" s="19"/>
      <c r="G65" s="14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2014-04-08T13:00:00+00:00</MeetingStartDate>
    <EnclosureFileNumber xmlns="d08b57ff-b9b7-4581-975d-98f87b579a51">37160/14</EnclosureFileNumber>
    <AgendaId xmlns="d08b57ff-b9b7-4581-975d-98f87b579a51">2394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1534851</FusionId>
    <AgendaAccessLevelName xmlns="d08b57ff-b9b7-4581-975d-98f87b579a51">Åben</AgendaAccessLevelName>
    <UNC xmlns="d08b57ff-b9b7-4581-975d-98f87b579a51">1366894</UNC>
    <MeetingTitle xmlns="d08b57ff-b9b7-4581-975d-98f87b579a51">08-04-2014</MeetingTitle>
    <MeetingDateAndTime xmlns="d08b57ff-b9b7-4581-975d-98f87b579a51">08-04-2014 fra 15:00 - 18:10</MeetingDateAndTime>
    <MeetingEndDate xmlns="d08b57ff-b9b7-4581-975d-98f87b579a51">2014-04-08T16:10:00+00:00</MeetingEndDate>
    <PWDescription xmlns="d08b57ff-b9b7-4581-975d-98f87b579a51">Budget for modeller til camp i 7. kl.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5BF37C7-28E0-46AB-9AB4-830514A11790}"/>
</file>

<file path=customXml/itemProps2.xml><?xml version="1.0" encoding="utf-8"?>
<ds:datastoreItem xmlns:ds="http://schemas.openxmlformats.org/officeDocument/2006/customXml" ds:itemID="{83D94761-6D69-4EE5-B2A4-0EF682CF2B00}"/>
</file>

<file path=customXml/itemProps3.xml><?xml version="1.0" encoding="utf-8"?>
<ds:datastoreItem xmlns:ds="http://schemas.openxmlformats.org/officeDocument/2006/customXml" ds:itemID="{BF6ABFEA-BB52-4500-9354-209A2037F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UBU-08-04-2014 - Bilag 73.02 Budget for modeller til camp i 7 kl</dc:title>
  <dc:creator>Lissy Andersen</dc:creator>
  <cp:lastModifiedBy>Lissy Andersen</cp:lastModifiedBy>
  <cp:lastPrinted>2014-04-08T07:12:54Z</cp:lastPrinted>
  <dcterms:created xsi:type="dcterms:W3CDTF">1996-11-12T13:28:11Z</dcterms:created>
  <dcterms:modified xsi:type="dcterms:W3CDTF">2014-04-08T07:25:58Z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